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0" windowWidth="20700" windowHeight="14460" activeTab="0"/>
  </bookViews>
  <sheets>
    <sheet name="LISREL 8" sheetId="1" r:id="rId1"/>
    <sheet name="LISREL 9, EQS, or Mplus" sheetId="2" r:id="rId2"/>
  </sheets>
  <definedNames/>
  <calcPr fullCalcOnLoad="1"/>
</workbook>
</file>

<file path=xl/sharedStrings.xml><?xml version="1.0" encoding="utf-8"?>
<sst xmlns="http://schemas.openxmlformats.org/spreadsheetml/2006/main" count="55" uniqueCount="35">
  <si>
    <r>
      <rPr>
        <i/>
        <sz val="11"/>
        <color indexed="8"/>
        <rFont val="Calibri"/>
        <family val="2"/>
      </rPr>
      <t>p</t>
    </r>
    <r>
      <rPr>
        <sz val="11"/>
        <color indexed="8"/>
        <rFont val="Calibri"/>
        <family val="2"/>
      </rPr>
      <t xml:space="preserve"> value</t>
    </r>
  </si>
  <si>
    <r>
      <t>c*</t>
    </r>
    <r>
      <rPr>
        <i/>
        <sz val="11"/>
        <color indexed="8"/>
        <rFont val="Calibri"/>
        <family val="2"/>
      </rPr>
      <t>df</t>
    </r>
  </si>
  <si>
    <r>
      <t>c*</t>
    </r>
    <r>
      <rPr>
        <i/>
        <sz val="11"/>
        <color indexed="8"/>
        <rFont val="Calibri"/>
        <family val="2"/>
      </rPr>
      <t>df</t>
    </r>
    <r>
      <rPr>
        <sz val="11"/>
        <color indexed="8"/>
        <rFont val="Calibri"/>
        <family val="2"/>
      </rPr>
      <t xml:space="preserve"> difference</t>
    </r>
  </si>
  <si>
    <r>
      <rPr>
        <i/>
        <sz val="11"/>
        <color indexed="8"/>
        <rFont val="Calibri"/>
        <family val="2"/>
      </rPr>
      <t>df</t>
    </r>
    <r>
      <rPr>
        <sz val="11"/>
        <color indexed="8"/>
        <rFont val="Calibri"/>
        <family val="2"/>
      </rPr>
      <t xml:space="preserve"> for scaled chi-square difference test</t>
    </r>
  </si>
  <si>
    <r>
      <t>1. Enter T1 (</t>
    </r>
    <r>
      <rPr>
        <sz val="11"/>
        <color indexed="10"/>
        <rFont val="Calibri"/>
        <family val="2"/>
      </rPr>
      <t>row 5</t>
    </r>
    <r>
      <rPr>
        <sz val="11"/>
        <color indexed="8"/>
        <rFont val="Calibri"/>
        <family val="2"/>
      </rPr>
      <t>), T3 (</t>
    </r>
    <r>
      <rPr>
        <sz val="11"/>
        <color indexed="10"/>
        <rFont val="Calibri"/>
        <family val="2"/>
      </rPr>
      <t>row 6</t>
    </r>
    <r>
      <rPr>
        <sz val="11"/>
        <color indexed="8"/>
        <rFont val="Calibri"/>
        <family val="2"/>
      </rPr>
      <t xml:space="preserve">),  &amp; </t>
    </r>
    <r>
      <rPr>
        <i/>
        <sz val="11"/>
        <color indexed="8"/>
        <rFont val="Calibri"/>
        <family val="2"/>
      </rPr>
      <t>df</t>
    </r>
    <r>
      <rPr>
        <sz val="11"/>
        <color indexed="8"/>
        <rFont val="Calibri"/>
        <family val="2"/>
      </rPr>
      <t xml:space="preserve"> (</t>
    </r>
    <r>
      <rPr>
        <sz val="11"/>
        <color indexed="10"/>
        <rFont val="Calibri"/>
        <family val="2"/>
      </rPr>
      <t>row 7</t>
    </r>
    <r>
      <rPr>
        <sz val="11"/>
        <color indexed="8"/>
        <rFont val="Calibri"/>
        <family val="2"/>
      </rPr>
      <t>) for both Baseline and Nested Comparison models  in table above.</t>
    </r>
  </si>
  <si>
    <t>(see first sheet for scaled difference test for LISREL 8)</t>
  </si>
  <si>
    <t>(see next sheet for scaled difference test for LISREL 9, EQS, or Mplus)</t>
  </si>
  <si>
    <t>df</t>
  </si>
  <si>
    <t>Scaled chi-square difference</t>
  </si>
  <si>
    <t xml:space="preserve">c: scale correction factor (T2/T3) </t>
  </si>
  <si>
    <t>Min fit ML difference</t>
  </si>
  <si>
    <r>
      <t xml:space="preserve">m (difference in </t>
    </r>
    <r>
      <rPr>
        <i/>
        <sz val="11"/>
        <color indexed="8"/>
        <rFont val="Calibri"/>
        <family val="2"/>
      </rPr>
      <t>df</t>
    </r>
    <r>
      <rPr>
        <sz val="11"/>
        <color indexed="8"/>
        <rFont val="Calibri"/>
        <family val="2"/>
      </rPr>
      <t>s)</t>
    </r>
  </si>
  <si>
    <t>Baseline Model</t>
  </si>
  <si>
    <t>Min Fit ML chi-square (T1)</t>
  </si>
  <si>
    <t>NTWLS  chi-square (T2)</t>
  </si>
  <si>
    <t>ML scaled chi-square value (T1/c)</t>
  </si>
  <si>
    <t>Nested Model</t>
  </si>
  <si>
    <t>NTWLS SB chi-square (T3)</t>
  </si>
  <si>
    <t>Bryant, F. B., &amp; Satorra, A. (2012).  Principles and practice of scaled difference chi-square  testing.</t>
  </si>
  <si>
    <r>
      <t xml:space="preserve">Structural Equation Modeling, 19(3), </t>
    </r>
    <r>
      <rPr>
        <b/>
        <sz val="11"/>
        <color indexed="8"/>
        <rFont val="Calibri"/>
        <family val="2"/>
      </rPr>
      <t>372-398</t>
    </r>
    <r>
      <rPr>
        <b/>
        <i/>
        <sz val="11"/>
        <color indexed="8"/>
        <rFont val="Calibri"/>
        <family val="2"/>
      </rPr>
      <t>.</t>
    </r>
  </si>
  <si>
    <t>Bryant-Satorra (2012) Scaled Difference Chi-Square  Test for LISREL 8</t>
  </si>
  <si>
    <r>
      <t xml:space="preserve">Baseline (less restrictive) model = </t>
    </r>
    <r>
      <rPr>
        <b/>
        <i/>
        <sz val="11"/>
        <color indexed="10"/>
        <rFont val="Calibri"/>
        <family val="2"/>
      </rPr>
      <t>more</t>
    </r>
    <r>
      <rPr>
        <sz val="11"/>
        <color indexed="10"/>
        <rFont val="Calibri"/>
        <family val="2"/>
      </rPr>
      <t xml:space="preserve"> estimated parameters (SMALLER </t>
    </r>
    <r>
      <rPr>
        <i/>
        <sz val="11"/>
        <color indexed="10"/>
        <rFont val="Calibri"/>
        <family val="2"/>
      </rPr>
      <t>df</t>
    </r>
    <r>
      <rPr>
        <sz val="11"/>
        <color indexed="10"/>
        <rFont val="Calibri"/>
        <family val="2"/>
      </rPr>
      <t>)</t>
    </r>
  </si>
  <si>
    <r>
      <t xml:space="preserve">Nested  (more restrictive) comparison model = </t>
    </r>
    <r>
      <rPr>
        <b/>
        <i/>
        <sz val="11"/>
        <color indexed="10"/>
        <rFont val="Calibri"/>
        <family val="2"/>
      </rPr>
      <t>fewer</t>
    </r>
    <r>
      <rPr>
        <sz val="11"/>
        <color indexed="10"/>
        <rFont val="Calibri"/>
        <family val="2"/>
      </rPr>
      <t xml:space="preserve"> estimated parameters (LARGER </t>
    </r>
    <r>
      <rPr>
        <i/>
        <sz val="11"/>
        <color indexed="10"/>
        <rFont val="Calibri"/>
        <family val="2"/>
      </rPr>
      <t>df</t>
    </r>
    <r>
      <rPr>
        <sz val="11"/>
        <color indexed="10"/>
        <rFont val="Calibri"/>
        <family val="2"/>
      </rPr>
      <t>)</t>
    </r>
  </si>
  <si>
    <t>INSTRUCTIONS:</t>
  </si>
  <si>
    <t>Satorra-Bentler (2001) Scaled Difference Chi-Square  Test for LISREL 9, EQS, or Mplus</t>
  </si>
  <si>
    <t>Satorra, A., &amp; Bentler, P. M. (2001). A scaled difference chi-square test statistic for moment structure analysis.</t>
  </si>
  <si>
    <t>Psychometrika, 66, 507–514.</t>
  </si>
  <si>
    <r>
      <t xml:space="preserve">Citation for the use of this macro file:  </t>
    </r>
    <r>
      <rPr>
        <b/>
        <sz val="11"/>
        <color indexed="8"/>
        <rFont val="Calibri"/>
        <family val="2"/>
      </rPr>
      <t xml:space="preserve">Bryant, F. B., &amp; Satorra, A. (2013). </t>
    </r>
    <r>
      <rPr>
        <b/>
        <i/>
        <sz val="11"/>
        <color indexed="8"/>
        <rFont val="Calibri"/>
        <family val="2"/>
      </rPr>
      <t>EXCEL macro file for conducting scaled difference chi-square tests via LISREL 8, LISREL 9, EQS, and Mplus</t>
    </r>
    <r>
      <rPr>
        <b/>
        <sz val="11"/>
        <color indexed="8"/>
        <rFont val="Calibri"/>
        <family val="2"/>
      </rPr>
      <t>. Available from the authors.</t>
    </r>
  </si>
  <si>
    <r>
      <t>1. Enter T1 (</t>
    </r>
    <r>
      <rPr>
        <sz val="11"/>
        <color indexed="10"/>
        <rFont val="Calibri"/>
        <family val="2"/>
      </rPr>
      <t>row 5</t>
    </r>
    <r>
      <rPr>
        <sz val="11"/>
        <color indexed="8"/>
        <rFont val="Calibri"/>
        <family val="2"/>
      </rPr>
      <t>), T2 (</t>
    </r>
    <r>
      <rPr>
        <sz val="11"/>
        <color indexed="10"/>
        <rFont val="Calibri"/>
        <family val="2"/>
      </rPr>
      <t>row 6</t>
    </r>
    <r>
      <rPr>
        <sz val="11"/>
        <color indexed="8"/>
        <rFont val="Calibri"/>
        <family val="2"/>
      </rPr>
      <t>), T3 (</t>
    </r>
    <r>
      <rPr>
        <sz val="11"/>
        <color indexed="10"/>
        <rFont val="Calibri"/>
        <family val="2"/>
      </rPr>
      <t>row 7</t>
    </r>
    <r>
      <rPr>
        <sz val="11"/>
        <color indexed="8"/>
        <rFont val="Calibri"/>
        <family val="2"/>
      </rPr>
      <t xml:space="preserve">), &amp; </t>
    </r>
    <r>
      <rPr>
        <i/>
        <sz val="11"/>
        <color indexed="8"/>
        <rFont val="Calibri"/>
        <family val="2"/>
      </rPr>
      <t>df</t>
    </r>
    <r>
      <rPr>
        <sz val="11"/>
        <color indexed="8"/>
        <rFont val="Calibri"/>
        <family val="2"/>
      </rPr>
      <t xml:space="preserve"> (</t>
    </r>
    <r>
      <rPr>
        <sz val="11"/>
        <color indexed="10"/>
        <rFont val="Calibri"/>
        <family val="2"/>
      </rPr>
      <t>row 8</t>
    </r>
    <r>
      <rPr>
        <sz val="11"/>
        <color indexed="8"/>
        <rFont val="Calibri"/>
        <family val="2"/>
      </rPr>
      <t>) for both Baseline and Nested Comparison models  in table above.</t>
    </r>
  </si>
  <si>
    <r>
      <t>2. Report resulting ML scaled chi-square value (</t>
    </r>
    <r>
      <rPr>
        <sz val="11"/>
        <color indexed="10"/>
        <rFont val="Calibri"/>
        <family val="2"/>
      </rPr>
      <t>row 10</t>
    </r>
    <r>
      <rPr>
        <sz val="11"/>
        <color indexed="8"/>
        <rFont val="Calibri"/>
        <family val="2"/>
      </rPr>
      <t xml:space="preserve">) &amp; </t>
    </r>
    <r>
      <rPr>
        <i/>
        <sz val="11"/>
        <color indexed="8"/>
        <rFont val="Calibri"/>
        <family val="2"/>
      </rPr>
      <t>df</t>
    </r>
    <r>
      <rPr>
        <sz val="11"/>
        <color indexed="8"/>
        <rFont val="Calibri"/>
        <family val="2"/>
      </rPr>
      <t xml:space="preserve"> (</t>
    </r>
    <r>
      <rPr>
        <sz val="11"/>
        <color indexed="10"/>
        <rFont val="Calibri"/>
        <family val="2"/>
      </rPr>
      <t>row 8</t>
    </r>
    <r>
      <rPr>
        <sz val="11"/>
        <color indexed="8"/>
        <rFont val="Calibri"/>
        <family val="2"/>
      </rPr>
      <t>) for each model.</t>
    </r>
  </si>
  <si>
    <r>
      <t>3. Report final result of scaled chi-square difference test in terms of scaled difference chi-square value (</t>
    </r>
    <r>
      <rPr>
        <sz val="11"/>
        <color indexed="10"/>
        <rFont val="Calibri"/>
        <family val="2"/>
      </rPr>
      <t>row 16</t>
    </r>
    <r>
      <rPr>
        <sz val="11"/>
        <color indexed="8"/>
        <rFont val="Calibri"/>
        <family val="2"/>
      </rPr>
      <t xml:space="preserve">), </t>
    </r>
    <r>
      <rPr>
        <i/>
        <sz val="11"/>
        <color indexed="8"/>
        <rFont val="Calibri"/>
        <family val="2"/>
      </rPr>
      <t>df</t>
    </r>
    <r>
      <rPr>
        <sz val="11"/>
        <color indexed="8"/>
        <rFont val="Calibri"/>
        <family val="2"/>
      </rPr>
      <t xml:space="preserve"> (</t>
    </r>
    <r>
      <rPr>
        <sz val="11"/>
        <color indexed="10"/>
        <rFont val="Calibri"/>
        <family val="2"/>
      </rPr>
      <t>row 17</t>
    </r>
    <r>
      <rPr>
        <sz val="11"/>
        <color indexed="8"/>
        <rFont val="Calibri"/>
        <family val="2"/>
      </rPr>
      <t xml:space="preserve">), &amp; </t>
    </r>
    <r>
      <rPr>
        <i/>
        <sz val="11"/>
        <color indexed="8"/>
        <rFont val="Calibri"/>
        <family val="2"/>
      </rPr>
      <t>p</t>
    </r>
    <r>
      <rPr>
        <sz val="11"/>
        <color indexed="8"/>
        <rFont val="Calibri"/>
        <family val="2"/>
      </rPr>
      <t xml:space="preserve"> value (</t>
    </r>
    <r>
      <rPr>
        <sz val="11"/>
        <color indexed="10"/>
        <rFont val="Calibri"/>
        <family val="2"/>
      </rPr>
      <t>row 18</t>
    </r>
    <r>
      <rPr>
        <sz val="11"/>
        <color indexed="8"/>
        <rFont val="Calibri"/>
        <family val="2"/>
      </rPr>
      <t xml:space="preserve">) for scaled difference test. </t>
    </r>
  </si>
  <si>
    <t>ML scaled chi-square value (T3)</t>
  </si>
  <si>
    <t xml:space="preserve">c: scale correction factor (T1/T3) </t>
  </si>
  <si>
    <t>scaling factor for difference test (c-d)</t>
  </si>
  <si>
    <r>
      <t>2. Report final result of scaled chi-square difference test in terms of scaled difference chi-square value (</t>
    </r>
    <r>
      <rPr>
        <sz val="11"/>
        <color indexed="10"/>
        <rFont val="Calibri"/>
        <family val="2"/>
      </rPr>
      <t>row 14</t>
    </r>
    <r>
      <rPr>
        <sz val="11"/>
        <color indexed="8"/>
        <rFont val="Calibri"/>
        <family val="2"/>
      </rPr>
      <t xml:space="preserve">), </t>
    </r>
    <r>
      <rPr>
        <i/>
        <sz val="11"/>
        <color indexed="8"/>
        <rFont val="Calibri"/>
        <family val="2"/>
      </rPr>
      <t>df</t>
    </r>
    <r>
      <rPr>
        <sz val="11"/>
        <color indexed="8"/>
        <rFont val="Calibri"/>
        <family val="2"/>
      </rPr>
      <t xml:space="preserve"> (</t>
    </r>
    <r>
      <rPr>
        <sz val="11"/>
        <color indexed="10"/>
        <rFont val="Calibri"/>
        <family val="2"/>
      </rPr>
      <t>row 15</t>
    </r>
    <r>
      <rPr>
        <sz val="11"/>
        <color indexed="8"/>
        <rFont val="Calibri"/>
        <family val="2"/>
      </rPr>
      <t xml:space="preserve">), &amp; </t>
    </r>
    <r>
      <rPr>
        <i/>
        <sz val="11"/>
        <color indexed="8"/>
        <rFont val="Calibri"/>
        <family val="2"/>
      </rPr>
      <t>p</t>
    </r>
    <r>
      <rPr>
        <sz val="11"/>
        <color indexed="8"/>
        <rFont val="Calibri"/>
        <family val="2"/>
      </rPr>
      <t xml:space="preserve"> value (</t>
    </r>
    <r>
      <rPr>
        <sz val="11"/>
        <color indexed="10"/>
        <rFont val="Calibri"/>
        <family val="2"/>
      </rPr>
      <t>row 16</t>
    </r>
    <r>
      <rPr>
        <sz val="11"/>
        <color indexed="8"/>
        <rFont val="Calibri"/>
        <family val="2"/>
      </rPr>
      <t xml:space="preserve">) for scaled difference test. </t>
    </r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</si>
</sst>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4" fillId="24" borderId="0" xfId="0" applyFont="1" applyFill="1" applyAlignment="1">
      <alignment/>
    </xf>
    <xf numFmtId="0" fontId="4" fillId="25" borderId="0" xfId="0" applyFont="1" applyFill="1" applyAlignment="1">
      <alignment/>
    </xf>
    <xf numFmtId="0" fontId="1" fillId="0" borderId="10" xfId="0" applyFont="1" applyBorder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28" sqref="A28"/>
    </sheetView>
  </sheetViews>
  <sheetFormatPr defaultColWidth="8.8515625" defaultRowHeight="15"/>
  <cols>
    <col min="1" max="1" width="36.140625" style="0" customWidth="1"/>
    <col min="2" max="2" width="16.140625" style="0" customWidth="1"/>
    <col min="3" max="4" width="16.7109375" style="0" customWidth="1"/>
    <col min="6" max="6" width="14.8515625" style="0" customWidth="1"/>
    <col min="7" max="7" width="17.7109375" style="0" customWidth="1"/>
    <col min="10" max="10" width="14.8515625" style="0" customWidth="1"/>
    <col min="11" max="11" width="17.421875" style="0" customWidth="1"/>
    <col min="15" max="15" width="15.140625" style="0" customWidth="1"/>
    <col min="16" max="16" width="18.140625" style="0" customWidth="1"/>
  </cols>
  <sheetData>
    <row r="1" spans="1:8" ht="13.5">
      <c r="A1" s="9" t="s">
        <v>20</v>
      </c>
      <c r="B1" s="9"/>
      <c r="C1" s="9"/>
      <c r="E1" s="5" t="s">
        <v>21</v>
      </c>
      <c r="F1" s="5"/>
      <c r="G1" s="5"/>
      <c r="H1" s="5"/>
    </row>
    <row r="2" spans="1:8" ht="13.5">
      <c r="A2" s="15" t="s">
        <v>6</v>
      </c>
      <c r="B2" s="15"/>
      <c r="C2" s="15"/>
      <c r="E2" s="5" t="s">
        <v>22</v>
      </c>
      <c r="F2" s="5"/>
      <c r="G2" s="5"/>
      <c r="H2" s="5"/>
    </row>
    <row r="4" spans="1:4" ht="13.5">
      <c r="A4" s="1"/>
      <c r="B4" s="1" t="s">
        <v>12</v>
      </c>
      <c r="C4" s="4" t="s">
        <v>16</v>
      </c>
      <c r="D4" s="1"/>
    </row>
    <row r="5" spans="1:4" ht="13.5">
      <c r="A5" s="1" t="s">
        <v>13</v>
      </c>
      <c r="B5" s="1">
        <v>167.6632</v>
      </c>
      <c r="C5" s="1">
        <v>169.2072</v>
      </c>
      <c r="D5" s="1"/>
    </row>
    <row r="6" spans="1:4" ht="13.5">
      <c r="A6" s="1" t="s">
        <v>14</v>
      </c>
      <c r="B6" s="1">
        <v>161.2287</v>
      </c>
      <c r="C6" s="1">
        <v>162.7665</v>
      </c>
      <c r="D6" s="1"/>
    </row>
    <row r="7" spans="1:4" ht="13.5">
      <c r="A7" s="1" t="s">
        <v>17</v>
      </c>
      <c r="B7" s="1">
        <v>154.4158</v>
      </c>
      <c r="C7" s="1">
        <v>156.198</v>
      </c>
      <c r="D7" s="1"/>
    </row>
    <row r="8" spans="1:4" ht="13.5">
      <c r="A8" s="1" t="s">
        <v>7</v>
      </c>
      <c r="B8" s="6">
        <v>110</v>
      </c>
      <c r="C8" s="6">
        <v>114</v>
      </c>
      <c r="D8" s="1"/>
    </row>
    <row r="9" spans="1:4" ht="13.5">
      <c r="A9" s="1" t="s">
        <v>9</v>
      </c>
      <c r="B9" s="1">
        <f>ROUND(B6/B7,4)</f>
        <v>1.0441</v>
      </c>
      <c r="C9" s="1">
        <f>ROUND(C6/C7,4)</f>
        <v>1.0421</v>
      </c>
      <c r="D9" s="1"/>
    </row>
    <row r="10" spans="1:4" ht="13.5">
      <c r="A10" s="11" t="s">
        <v>15</v>
      </c>
      <c r="B10" s="7">
        <f>ROUND(B5/B9,4)</f>
        <v>160.5816</v>
      </c>
      <c r="C10" s="7">
        <f>ROUND(C5/C9,4)</f>
        <v>162.3714</v>
      </c>
      <c r="D10" s="1"/>
    </row>
    <row r="11" spans="1:4" ht="13.5">
      <c r="A11" s="1" t="s">
        <v>1</v>
      </c>
      <c r="B11" s="1">
        <f>B9*B8</f>
        <v>114.851</v>
      </c>
      <c r="C11" s="1">
        <f>C9*C8</f>
        <v>118.7994</v>
      </c>
      <c r="D11" s="1"/>
    </row>
    <row r="12" spans="1:4" ht="13.5">
      <c r="A12" s="1" t="s">
        <v>2</v>
      </c>
      <c r="B12" s="1"/>
      <c r="C12" s="1"/>
      <c r="D12" s="1">
        <f>C11-B11</f>
        <v>3.9484000000000066</v>
      </c>
    </row>
    <row r="13" spans="1:4" ht="13.5">
      <c r="A13" s="1" t="s">
        <v>11</v>
      </c>
      <c r="B13" s="1"/>
      <c r="C13" s="1"/>
      <c r="D13" s="1">
        <f>C8-B8</f>
        <v>4</v>
      </c>
    </row>
    <row r="14" spans="1:4" ht="13.5">
      <c r="A14" s="1" t="s">
        <v>33</v>
      </c>
      <c r="B14" s="1"/>
      <c r="C14" s="1"/>
      <c r="D14" s="1">
        <f>D12/D13</f>
        <v>0.9871000000000016</v>
      </c>
    </row>
    <row r="15" spans="1:4" ht="13.5">
      <c r="A15" s="1" t="s">
        <v>10</v>
      </c>
      <c r="B15" s="1"/>
      <c r="C15" s="1"/>
      <c r="D15" s="1">
        <f>C5-B5</f>
        <v>1.5440000000000111</v>
      </c>
    </row>
    <row r="16" spans="1:4" ht="13.5">
      <c r="A16" s="2" t="s">
        <v>8</v>
      </c>
      <c r="B16" s="1"/>
      <c r="C16" s="1"/>
      <c r="D16" s="7">
        <f>ROUND((C5-B5)/D14,4)</f>
        <v>1.5642</v>
      </c>
    </row>
    <row r="17" spans="1:4" ht="13.5">
      <c r="A17" s="2" t="s">
        <v>3</v>
      </c>
      <c r="B17" s="1"/>
      <c r="C17" s="1"/>
      <c r="D17" s="7">
        <f>D13</f>
        <v>4</v>
      </c>
    </row>
    <row r="18" spans="3:4" ht="13.5">
      <c r="C18" s="3" t="s">
        <v>0</v>
      </c>
      <c r="D18" s="8">
        <f>CHIDIST(D16,D17)</f>
        <v>0.8152116103712498</v>
      </c>
    </row>
    <row r="21" spans="1:3" ht="13.5">
      <c r="A21" s="9" t="s">
        <v>18</v>
      </c>
      <c r="B21" s="9"/>
      <c r="C21" s="9"/>
    </row>
    <row r="22" spans="1:2" ht="13.5">
      <c r="A22" s="10" t="s">
        <v>19</v>
      </c>
      <c r="B22" s="9"/>
    </row>
    <row r="24" spans="1:6" ht="13.5">
      <c r="A24" s="9" t="s">
        <v>25</v>
      </c>
      <c r="B24" s="9"/>
      <c r="C24" s="9"/>
      <c r="D24" s="9"/>
      <c r="E24" s="9"/>
      <c r="F24" s="9"/>
    </row>
    <row r="25" spans="1:6" ht="13.5">
      <c r="A25" s="13" t="s">
        <v>26</v>
      </c>
      <c r="B25" s="9"/>
      <c r="C25" s="9"/>
      <c r="D25" s="9"/>
      <c r="E25" s="9"/>
      <c r="F25" s="9"/>
    </row>
    <row r="28" ht="13.5">
      <c r="A28" s="12" t="s">
        <v>23</v>
      </c>
    </row>
    <row r="29" ht="13.5">
      <c r="A29" t="s">
        <v>28</v>
      </c>
    </row>
    <row r="30" ht="13.5">
      <c r="A30" t="s">
        <v>29</v>
      </c>
    </row>
    <row r="31" ht="13.5">
      <c r="A31" t="s">
        <v>30</v>
      </c>
    </row>
    <row r="33" ht="13.5">
      <c r="A33" t="s">
        <v>27</v>
      </c>
    </row>
  </sheetData>
  <sheetProtection/>
  <printOptions/>
  <pageMargins left="0.7" right="0.7" top="0.75" bottom="0.75" header="0.3" footer="0.3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25" sqref="A25"/>
    </sheetView>
  </sheetViews>
  <sheetFormatPr defaultColWidth="8.8515625" defaultRowHeight="15"/>
  <cols>
    <col min="1" max="1" width="36.00390625" style="0" customWidth="1"/>
    <col min="2" max="2" width="16.140625" style="0" customWidth="1"/>
    <col min="3" max="3" width="16.8515625" style="0" customWidth="1"/>
    <col min="4" max="4" width="16.28125" style="0" customWidth="1"/>
  </cols>
  <sheetData>
    <row r="1" spans="1:8" ht="13.5">
      <c r="A1" s="9" t="s">
        <v>24</v>
      </c>
      <c r="B1" s="9"/>
      <c r="C1" s="9"/>
      <c r="D1" s="5"/>
      <c r="E1" s="5" t="s">
        <v>21</v>
      </c>
      <c r="F1" s="5"/>
      <c r="G1" s="5"/>
      <c r="H1" s="5"/>
    </row>
    <row r="2" spans="1:8" ht="13.5">
      <c r="A2" s="15" t="s">
        <v>5</v>
      </c>
      <c r="B2" s="15"/>
      <c r="D2" s="5"/>
      <c r="E2" s="5" t="s">
        <v>22</v>
      </c>
      <c r="F2" s="5"/>
      <c r="G2" s="5"/>
      <c r="H2" s="5"/>
    </row>
    <row r="4" spans="1:4" ht="13.5">
      <c r="A4" s="1"/>
      <c r="B4" s="1" t="s">
        <v>12</v>
      </c>
      <c r="C4" s="4" t="s">
        <v>16</v>
      </c>
      <c r="D4" s="1"/>
    </row>
    <row r="5" spans="1:4" ht="13.5">
      <c r="A5" s="1" t="s">
        <v>13</v>
      </c>
      <c r="B5" s="1">
        <v>167.6632</v>
      </c>
      <c r="C5" s="1">
        <v>169.2072</v>
      </c>
      <c r="D5" s="1"/>
    </row>
    <row r="6" spans="1:4" ht="13.5">
      <c r="A6" s="1" t="s">
        <v>31</v>
      </c>
      <c r="B6" s="1">
        <v>160.5816</v>
      </c>
      <c r="C6" s="1">
        <v>162.3714</v>
      </c>
      <c r="D6" s="1"/>
    </row>
    <row r="7" spans="1:4" ht="13.5">
      <c r="A7" s="14" t="s">
        <v>7</v>
      </c>
      <c r="B7" s="16">
        <v>110</v>
      </c>
      <c r="C7" s="16">
        <v>114</v>
      </c>
      <c r="D7" s="1"/>
    </row>
    <row r="8" spans="1:4" ht="13.5">
      <c r="A8" s="1" t="s">
        <v>32</v>
      </c>
      <c r="B8" s="1">
        <f>ROUND(B5/B6,4)</f>
        <v>1.0441</v>
      </c>
      <c r="C8" s="1">
        <f>ROUND(C5/C6,4)</f>
        <v>1.0421</v>
      </c>
      <c r="D8" s="1"/>
    </row>
    <row r="9" spans="1:4" ht="13.5">
      <c r="A9" s="1" t="s">
        <v>1</v>
      </c>
      <c r="B9" s="1">
        <f>B8*B7</f>
        <v>114.851</v>
      </c>
      <c r="C9" s="1">
        <f>C8*C7</f>
        <v>118.7994</v>
      </c>
      <c r="D9" s="1"/>
    </row>
    <row r="10" spans="1:4" ht="13.5">
      <c r="A10" s="1" t="s">
        <v>2</v>
      </c>
      <c r="B10" s="1"/>
      <c r="C10" s="1"/>
      <c r="D10" s="1">
        <f>C9-B9</f>
        <v>3.9484000000000066</v>
      </c>
    </row>
    <row r="11" spans="1:4" ht="13.5">
      <c r="A11" s="1" t="s">
        <v>11</v>
      </c>
      <c r="B11" s="1"/>
      <c r="C11" s="1"/>
      <c r="D11" s="1">
        <f>C7-B7</f>
        <v>4</v>
      </c>
    </row>
    <row r="12" spans="1:4" ht="13.5">
      <c r="A12" s="1" t="s">
        <v>33</v>
      </c>
      <c r="B12" s="1"/>
      <c r="C12" s="1"/>
      <c r="D12" s="1">
        <f>D10/D11</f>
        <v>0.9871000000000016</v>
      </c>
    </row>
    <row r="13" spans="1:4" ht="13.5">
      <c r="A13" s="1" t="s">
        <v>10</v>
      </c>
      <c r="B13" s="1"/>
      <c r="C13" s="1"/>
      <c r="D13" s="1">
        <f>C5-B5</f>
        <v>1.5440000000000111</v>
      </c>
    </row>
    <row r="14" spans="1:4" ht="13.5">
      <c r="A14" s="2" t="s">
        <v>8</v>
      </c>
      <c r="B14" s="1"/>
      <c r="C14" s="1"/>
      <c r="D14" s="7">
        <f>ROUND((C5-B5)/D12,4)</f>
        <v>1.5642</v>
      </c>
    </row>
    <row r="15" spans="1:4" ht="13.5">
      <c r="A15" s="2" t="s">
        <v>3</v>
      </c>
      <c r="B15" s="1"/>
      <c r="C15" s="1"/>
      <c r="D15" s="7">
        <f>D11</f>
        <v>4</v>
      </c>
    </row>
    <row r="16" spans="3:4" ht="13.5">
      <c r="C16" s="3" t="s">
        <v>0</v>
      </c>
      <c r="D16" s="8">
        <f>CHIDIST(D14,D15)</f>
        <v>0.8152116103712498</v>
      </c>
    </row>
    <row r="19" spans="1:3" ht="13.5">
      <c r="A19" s="9" t="s">
        <v>18</v>
      </c>
      <c r="B19" s="9"/>
      <c r="C19" s="9"/>
    </row>
    <row r="20" spans="1:2" ht="13.5">
      <c r="A20" s="10" t="s">
        <v>19</v>
      </c>
      <c r="B20" s="9"/>
    </row>
    <row r="22" spans="1:11" ht="13.5">
      <c r="A22" s="9" t="s">
        <v>25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3.5">
      <c r="A23" s="13" t="s">
        <v>26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5" ht="13.5">
      <c r="A25" s="12" t="s">
        <v>23</v>
      </c>
    </row>
    <row r="26" ht="13.5">
      <c r="A26" t="s">
        <v>4</v>
      </c>
    </row>
    <row r="27" ht="13.5">
      <c r="A27" t="s">
        <v>34</v>
      </c>
    </row>
    <row r="29" ht="13.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Memorial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jlavigne</dc:creator>
  <cp:keywords/>
  <dc:description/>
  <cp:lastModifiedBy>Albert Satorra</cp:lastModifiedBy>
  <dcterms:created xsi:type="dcterms:W3CDTF">2011-03-29T12:37:36Z</dcterms:created>
  <dcterms:modified xsi:type="dcterms:W3CDTF">2013-09-06T01:52:03Z</dcterms:modified>
  <cp:category/>
  <cp:version/>
  <cp:contentType/>
  <cp:contentStatus/>
</cp:coreProperties>
</file>